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66925"/>
  <xr:revisionPtr revIDLastSave="0" documentId="13_ncr:1_{18E53712-6B7A-4287-911D-B785745F1992}" xr6:coauthVersionLast="45" xr6:coauthVersionMax="45" xr10:uidLastSave="{00000000-0000-0000-0000-000000000000}"/>
  <bookViews>
    <workbookView xWindow="-108" yWindow="-108" windowWidth="23256" windowHeight="12576" xr2:uid="{9B50AD04-DD27-49B0-92BC-F95D46E3C93A}"/>
  </bookViews>
  <sheets>
    <sheet name="Sheet1" sheetId="1" r:id="rId1"/>
  </sheets>
  <definedNames>
    <definedName name="_xlnm._FilterDatabase" localSheetId="0" hidden="1">Sheet1!$B$2:$G$19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2" i="1"/>
  <c r="F11" i="1"/>
  <c r="F9" i="1"/>
  <c r="F7" i="1"/>
  <c r="F8" i="1" s="1"/>
  <c r="F14" i="1" l="1"/>
  <c r="F10" i="1"/>
  <c r="F15" i="1"/>
  <c r="F13" i="1"/>
</calcChain>
</file>

<file path=xl/sharedStrings.xml><?xml version="1.0" encoding="utf-8"?>
<sst xmlns="http://schemas.openxmlformats.org/spreadsheetml/2006/main" count="39" uniqueCount="39">
  <si>
    <t>ОПВ</t>
    <phoneticPr fontId="3"/>
  </si>
  <si>
    <t>ИПН</t>
    <phoneticPr fontId="3"/>
  </si>
  <si>
    <t>СО</t>
    <phoneticPr fontId="3"/>
  </si>
  <si>
    <t>СН</t>
    <phoneticPr fontId="3"/>
  </si>
  <si>
    <t>ООСМС</t>
    <phoneticPr fontId="3"/>
  </si>
  <si>
    <t>ВОСМС</t>
    <phoneticPr fontId="3"/>
  </si>
  <si>
    <t>Обязательные пенсионные взносы</t>
    <phoneticPr fontId="3"/>
  </si>
  <si>
    <t>Индивидуальный Подоходный Налог</t>
    <phoneticPr fontId="3"/>
  </si>
  <si>
    <t>социальный налог,</t>
    <phoneticPr fontId="3"/>
  </si>
  <si>
    <t>обязательное социальное медицинское страхование</t>
  </si>
  <si>
    <t>Взнос на обязательное социальное медицинское страхование</t>
    <phoneticPr fontId="3"/>
  </si>
  <si>
    <t>социальные отчисления</t>
    <phoneticPr fontId="3"/>
  </si>
  <si>
    <t>Источник: </t>
    <phoneticPr fontId="3"/>
  </si>
  <si>
    <t>https://pro1c.kz/articles/trud-zarplata-kadry/kak-izmenilsya-raschet-zarabotnoy-platy-v-2020-godu/</t>
    <phoneticPr fontId="3"/>
  </si>
  <si>
    <r>
      <rPr>
        <sz val="11"/>
        <color theme="1"/>
        <rFont val="ＭＳ Ｐゴシック"/>
        <family val="2"/>
        <charset val="128"/>
      </rPr>
      <t>注：一定の給与水準額を超えると金額が変わりますが、ここでは考慮していません</t>
    </r>
    <rPh sb="0" eb="1">
      <t>チュウ</t>
    </rPh>
    <rPh sb="2" eb="4">
      <t>イッテイ</t>
    </rPh>
    <rPh sb="5" eb="7">
      <t>キュウヨ</t>
    </rPh>
    <rPh sb="7" eb="9">
      <t>スイジュン</t>
    </rPh>
    <rPh sb="9" eb="10">
      <t>ガク</t>
    </rPh>
    <rPh sb="11" eb="12">
      <t>コ</t>
    </rPh>
    <rPh sb="15" eb="17">
      <t>キンガク</t>
    </rPh>
    <rPh sb="18" eb="19">
      <t>カ</t>
    </rPh>
    <rPh sb="29" eb="31">
      <t>コウリョ</t>
    </rPh>
    <phoneticPr fontId="3"/>
  </si>
  <si>
    <r>
      <rPr>
        <sz val="11"/>
        <color theme="1"/>
        <rFont val="ＭＳ Ｐゴシック"/>
        <family val="2"/>
        <charset val="128"/>
      </rPr>
      <t>給与</t>
    </r>
    <rPh sb="0" eb="2">
      <t>キュウヨ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</si>
  <si>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収入合計額</t>
    </r>
    <rPh sb="2" eb="6">
      <t>シュウニュウゴウケイ</t>
    </rPh>
    <rPh sb="6" eb="7">
      <t>ガク</t>
    </rPh>
    <phoneticPr fontId="3"/>
  </si>
  <si>
    <r>
      <rPr>
        <sz val="11"/>
        <color theme="1"/>
        <rFont val="游ゴシック"/>
        <family val="2"/>
        <charset val="128"/>
      </rPr>
      <t>年金基金</t>
    </r>
    <rPh sb="0" eb="2">
      <t>ネンキン</t>
    </rPh>
    <rPh sb="2" eb="4">
      <t>キキン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</si>
  <si>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収入合計額に</t>
    </r>
    <r>
      <rPr>
        <sz val="11"/>
        <color theme="1"/>
        <rFont val="Arial"/>
        <family val="2"/>
      </rPr>
      <t>10%</t>
    </r>
    <r>
      <rPr>
        <sz val="11"/>
        <color theme="1"/>
        <rFont val="ＭＳ Ｐゴシック"/>
        <family val="2"/>
        <charset val="128"/>
      </rPr>
      <t>を掛け合わせる</t>
    </r>
    <rPh sb="2" eb="4">
      <t>シュウニュウ</t>
    </rPh>
    <rPh sb="4" eb="6">
      <t>ゴウケイ</t>
    </rPh>
    <rPh sb="6" eb="7">
      <t>ガク</t>
    </rPh>
    <rPh sb="12" eb="13">
      <t>カ</t>
    </rPh>
    <rPh sb="14" eb="15">
      <t>ア</t>
    </rPh>
    <phoneticPr fontId="3"/>
  </si>
  <si>
    <r>
      <rPr>
        <sz val="11"/>
        <color theme="1"/>
        <rFont val="ＭＳ Ｐゴシック"/>
        <family val="2"/>
        <charset val="128"/>
      </rPr>
      <t>個人源泉税</t>
    </r>
    <rPh sb="0" eb="2">
      <t>コジン</t>
    </rPh>
    <rPh sb="2" eb="4">
      <t>ゲンセン</t>
    </rPh>
    <rPh sb="4" eb="5">
      <t>ゼイ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</si>
  <si>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収入合計額から最低給与額</t>
    </r>
    <r>
      <rPr>
        <sz val="11"/>
        <color theme="1"/>
        <rFont val="Arial"/>
        <family val="2"/>
      </rPr>
      <t>42,500Tenge</t>
    </r>
    <r>
      <rPr>
        <sz val="11"/>
        <color theme="1"/>
        <rFont val="ＭＳ Ｐゴシック"/>
        <family val="2"/>
        <charset val="128"/>
      </rPr>
      <t>と年金基金への支払い額を差引いた額に</t>
    </r>
    <r>
      <rPr>
        <sz val="11"/>
        <color theme="1"/>
        <rFont val="Arial"/>
        <family val="2"/>
      </rPr>
      <t>10%</t>
    </r>
    <r>
      <rPr>
        <sz val="11"/>
        <color theme="1"/>
        <rFont val="ＭＳ Ｐゴシック"/>
        <family val="2"/>
        <charset val="128"/>
      </rPr>
      <t>を掛け合わせる</t>
    </r>
    <rPh sb="2" eb="6">
      <t>シュウニュウゴウケイ</t>
    </rPh>
    <rPh sb="6" eb="7">
      <t>ガク</t>
    </rPh>
    <rPh sb="9" eb="11">
      <t>サイテイ</t>
    </rPh>
    <rPh sb="11" eb="13">
      <t>キュウヨ</t>
    </rPh>
    <rPh sb="13" eb="14">
      <t>ガク</t>
    </rPh>
    <rPh sb="26" eb="28">
      <t>ネンキン</t>
    </rPh>
    <rPh sb="28" eb="30">
      <t>キキン</t>
    </rPh>
    <rPh sb="32" eb="34">
      <t>シハラ</t>
    </rPh>
    <rPh sb="35" eb="36">
      <t>ガク</t>
    </rPh>
    <rPh sb="37" eb="38">
      <t>サ</t>
    </rPh>
    <rPh sb="38" eb="39">
      <t>ヒ</t>
    </rPh>
    <rPh sb="41" eb="42">
      <t>ガク</t>
    </rPh>
    <rPh sb="47" eb="48">
      <t>カ</t>
    </rPh>
    <rPh sb="49" eb="50">
      <t>ア</t>
    </rPh>
    <phoneticPr fontId="3"/>
  </si>
  <si>
    <r>
      <rPr>
        <sz val="11"/>
        <color theme="1"/>
        <rFont val="ＭＳ Ｐゴシック"/>
        <family val="2"/>
        <charset val="128"/>
      </rPr>
      <t>従業員個人の医療保険負担金</t>
    </r>
    <rPh sb="0" eb="3">
      <t>ジュウギョウイン</t>
    </rPh>
    <rPh sb="3" eb="5">
      <t>コジン</t>
    </rPh>
    <rPh sb="6" eb="8">
      <t>イリョウ</t>
    </rPh>
    <rPh sb="8" eb="10">
      <t>ホケン</t>
    </rPh>
    <rPh sb="10" eb="12">
      <t>フタン</t>
    </rPh>
    <rPh sb="12" eb="13">
      <t>キン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</si>
  <si>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収入合計額の</t>
    </r>
    <r>
      <rPr>
        <sz val="11"/>
        <color theme="1"/>
        <rFont val="Arial"/>
        <family val="2"/>
      </rPr>
      <t>1%</t>
    </r>
    <rPh sb="2" eb="4">
      <t>シュウニュウ</t>
    </rPh>
    <rPh sb="4" eb="6">
      <t>ゴウケイ</t>
    </rPh>
    <rPh sb="6" eb="7">
      <t>ガク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</si>
  <si>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従業員の負担額</t>
    </r>
    <rPh sb="2" eb="5">
      <t>ジュウギョウイン</t>
    </rPh>
    <rPh sb="6" eb="8">
      <t>フタン</t>
    </rPh>
    <rPh sb="8" eb="9">
      <t>ガク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</si>
  <si>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従業員の手取り額</t>
    </r>
    <rPh sb="2" eb="5">
      <t>ジュウギョウイン</t>
    </rPh>
    <rPh sb="6" eb="8">
      <t>テド</t>
    </rPh>
    <rPh sb="9" eb="10">
      <t>ガク</t>
    </rPh>
    <phoneticPr fontId="3"/>
  </si>
  <si>
    <r>
      <rPr>
        <sz val="11"/>
        <color theme="1"/>
        <rFont val="ＭＳ Ｐゴシック"/>
        <family val="2"/>
        <charset val="128"/>
      </rPr>
      <t>社会保障費</t>
    </r>
    <rPh sb="0" eb="2">
      <t>シャカイ</t>
    </rPh>
    <rPh sb="2" eb="4">
      <t>ホショウ</t>
    </rPh>
    <rPh sb="4" eb="5">
      <t>ヒ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</si>
  <si>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収入合計額から年金基金への支払い額を差し引いた額に</t>
    </r>
    <r>
      <rPr>
        <sz val="11"/>
        <color theme="1"/>
        <rFont val="Arial"/>
        <family val="2"/>
      </rPr>
      <t>3.5%</t>
    </r>
    <r>
      <rPr>
        <sz val="11"/>
        <color theme="1"/>
        <rFont val="ＭＳ Ｐゴシック"/>
        <family val="2"/>
        <charset val="128"/>
      </rPr>
      <t>を掛け合わせる</t>
    </r>
    <rPh sb="2" eb="6">
      <t>シュウニュウゴウケイ</t>
    </rPh>
    <rPh sb="6" eb="7">
      <t>ガク</t>
    </rPh>
    <rPh sb="9" eb="11">
      <t>ネンキン</t>
    </rPh>
    <rPh sb="11" eb="13">
      <t>キキン</t>
    </rPh>
    <rPh sb="15" eb="17">
      <t>シハラ</t>
    </rPh>
    <rPh sb="18" eb="19">
      <t>ガク</t>
    </rPh>
    <rPh sb="20" eb="21">
      <t>サ</t>
    </rPh>
    <rPh sb="22" eb="23">
      <t>ヒ</t>
    </rPh>
    <rPh sb="25" eb="26">
      <t>ガク</t>
    </rPh>
    <rPh sb="32" eb="33">
      <t>カ</t>
    </rPh>
    <rPh sb="34" eb="35">
      <t>ア</t>
    </rPh>
    <phoneticPr fontId="3"/>
  </si>
  <si>
    <r>
      <rPr>
        <sz val="11"/>
        <color theme="1"/>
        <rFont val="ＭＳ Ｐゴシック"/>
        <family val="2"/>
        <charset val="128"/>
      </rPr>
      <t>社会保険料</t>
    </r>
    <rPh sb="0" eb="2">
      <t>シャカイ</t>
    </rPh>
    <rPh sb="2" eb="5">
      <t>ホケンリョウ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</si>
  <si>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収入合計額から年金基金への支払額と</t>
    </r>
    <r>
      <rPr>
        <sz val="11"/>
        <color theme="1"/>
        <rFont val="Arial"/>
        <family val="2"/>
      </rPr>
      <t>ВОСМС</t>
    </r>
    <r>
      <rPr>
        <sz val="11"/>
        <color theme="1"/>
        <rFont val="ＭＳ Ｐゴシック"/>
        <family val="2"/>
        <charset val="128"/>
      </rPr>
      <t>を差し引いた額に</t>
    </r>
    <r>
      <rPr>
        <sz val="11"/>
        <color theme="1"/>
        <rFont val="Arial"/>
        <family val="2"/>
      </rPr>
      <t>9.5%</t>
    </r>
    <r>
      <rPr>
        <sz val="11"/>
        <color theme="1"/>
        <rFont val="ＭＳ Ｐゴシック"/>
        <family val="2"/>
        <charset val="128"/>
      </rPr>
      <t>を掛合わせ、さらに社会保障費を引いた額</t>
    </r>
    <rPh sb="2" eb="7">
      <t>シュウニュウゴウケイガク</t>
    </rPh>
    <rPh sb="9" eb="11">
      <t>ネンキン</t>
    </rPh>
    <rPh sb="11" eb="13">
      <t>キキン</t>
    </rPh>
    <rPh sb="15" eb="17">
      <t>シハラ</t>
    </rPh>
    <rPh sb="17" eb="18">
      <t>ガク</t>
    </rPh>
    <rPh sb="25" eb="26">
      <t>サ</t>
    </rPh>
    <rPh sb="27" eb="28">
      <t>ヒ</t>
    </rPh>
    <rPh sb="30" eb="31">
      <t>ガク</t>
    </rPh>
    <rPh sb="37" eb="38">
      <t>カ</t>
    </rPh>
    <rPh sb="38" eb="39">
      <t>ア</t>
    </rPh>
    <rPh sb="45" eb="47">
      <t>シャカイ</t>
    </rPh>
    <rPh sb="47" eb="49">
      <t>ホショウ</t>
    </rPh>
    <rPh sb="49" eb="50">
      <t>ヒ</t>
    </rPh>
    <rPh sb="51" eb="52">
      <t>ヒ</t>
    </rPh>
    <rPh sb="54" eb="55">
      <t>ガク</t>
    </rPh>
    <phoneticPr fontId="3"/>
  </si>
  <si>
    <r>
      <rPr>
        <sz val="11"/>
        <color theme="1"/>
        <rFont val="ＭＳ Ｐゴシック"/>
        <family val="2"/>
        <charset val="128"/>
      </rPr>
      <t>医療保険</t>
    </r>
    <rPh sb="0" eb="2">
      <t>イリョウ</t>
    </rPh>
    <rPh sb="2" eb="4">
      <t>ホケン</t>
    </rPh>
    <phoneticPr fontId="3"/>
  </si>
  <si>
    <r>
      <rPr>
        <sz val="11"/>
        <color theme="1"/>
        <rFont val="ＭＳ Ｐゴシック"/>
        <family val="2"/>
        <charset val="128"/>
      </rPr>
      <t>雇用者の負担額</t>
    </r>
    <rPh sb="0" eb="3">
      <t>コヨウシャ</t>
    </rPh>
    <rPh sb="4" eb="6">
      <t>フタン</t>
    </rPh>
    <rPh sb="6" eb="7">
      <t>ガク</t>
    </rPh>
    <phoneticPr fontId="3"/>
  </si>
  <si>
    <t>額面の給与額</t>
    <rPh sb="0" eb="2">
      <t>ガクメン</t>
    </rPh>
    <rPh sb="3" eb="5">
      <t>キュウヨ</t>
    </rPh>
    <rPh sb="5" eb="6">
      <t>ガク</t>
    </rPh>
    <phoneticPr fontId="3"/>
  </si>
  <si>
    <t>その他収入</t>
    <rPh sb="2" eb="3">
      <t>タ</t>
    </rPh>
    <rPh sb="3" eb="5">
      <t>シュウニュウ</t>
    </rPh>
    <phoneticPr fontId="3"/>
  </si>
  <si>
    <t>На руки (on hand)</t>
    <phoneticPr fontId="3"/>
  </si>
  <si>
    <r>
      <t>Итого расходов (</t>
    </r>
    <r>
      <rPr>
        <sz val="11"/>
        <color theme="1"/>
        <rFont val="ＭＳ Ｐゴシック"/>
        <family val="2"/>
        <charset val="128"/>
      </rPr>
      <t>Total payroll expense)</t>
    </r>
    <phoneticPr fontId="3"/>
  </si>
  <si>
    <t>収入合計額</t>
    <rPh sb="0" eb="5">
      <t>シュウニュウゴウケイガク</t>
    </rPh>
    <phoneticPr fontId="3"/>
  </si>
  <si>
    <r>
      <rPr>
        <sz val="11"/>
        <color theme="1"/>
        <rFont val="ＭＳ Ｐゴシック"/>
        <family val="2"/>
        <charset val="128"/>
      </rPr>
      <t>今月の人件費計上額</t>
    </r>
    <r>
      <rPr>
        <sz val="11"/>
        <color theme="1"/>
        <rFont val="Arial"/>
        <family val="2"/>
      </rPr>
      <t>(PL)</t>
    </r>
    <rPh sb="0" eb="2">
      <t>コンゲツ</t>
    </rPh>
    <rPh sb="3" eb="6">
      <t>ジンケンヒ</t>
    </rPh>
    <rPh sb="6" eb="8">
      <t>ケイジョウ</t>
    </rPh>
    <rPh sb="8" eb="9">
      <t>ガク</t>
    </rPh>
    <phoneticPr fontId="3"/>
  </si>
  <si>
    <r>
      <t>&lt;&lt;</t>
    </r>
    <r>
      <rPr>
        <sz val="11"/>
        <color theme="1"/>
        <rFont val="ＭＳ Ｐゴシック"/>
        <family val="2"/>
        <charset val="128"/>
      </rPr>
      <t>ボーナスなどあれば収入の一部として計算基礎額に含める</t>
    </r>
    <rPh sb="11" eb="13">
      <t>シュウニュウ</t>
    </rPh>
    <rPh sb="14" eb="16">
      <t>イチブ</t>
    </rPh>
    <rPh sb="19" eb="21">
      <t>ケイサン</t>
    </rPh>
    <rPh sb="21" eb="23">
      <t>キソ</t>
    </rPh>
    <rPh sb="23" eb="24">
      <t>ガク</t>
    </rPh>
    <rPh sb="25" eb="26">
      <t>フク</t>
    </rPh>
    <phoneticPr fontId="3"/>
  </si>
  <si>
    <r>
      <rPr>
        <b/>
        <sz val="11"/>
        <color theme="1"/>
        <rFont val="ＭＳ Ｐゴシック"/>
        <family val="2"/>
        <charset val="128"/>
      </rPr>
      <t>カザフスタンの給与計算テーブル</t>
    </r>
    <r>
      <rPr>
        <b/>
        <sz val="11"/>
        <color theme="1"/>
        <rFont val="Arial"/>
        <family val="2"/>
      </rPr>
      <t>2020</t>
    </r>
    <r>
      <rPr>
        <b/>
        <sz val="11"/>
        <color theme="1"/>
        <rFont val="ＭＳ Ｐゴシック"/>
        <family val="2"/>
        <charset val="128"/>
      </rPr>
      <t>年版</t>
    </r>
    <rPh sb="7" eb="11">
      <t>キュウヨケイサン</t>
    </rPh>
    <rPh sb="19" eb="20">
      <t>ネン</t>
    </rPh>
    <rPh sb="20" eb="21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</si>
</sst>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  <charset val="128"/>
    </font>
    <font>
      <sz val="11"/>
      <color rgb="FF444444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2" borderId="2" xfId="0" applyFont="1" applyFill="1" applyBorder="1">
      <alignment vertical="center"/>
    </xf>
    <xf numFmtId="183" fontId="4" fillId="0" borderId="2" xfId="2" applyNumberFormat="1" applyFont="1" applyBorder="1">
      <alignment vertical="center"/>
    </xf>
    <xf numFmtId="38" fontId="4" fillId="0" borderId="3" xfId="1" applyNumberFormat="1" applyFont="1" applyBorder="1">
      <alignment vertical="center"/>
    </xf>
    <xf numFmtId="38" fontId="4" fillId="0" borderId="4" xfId="1" applyNumberFormat="1" applyFont="1" applyBorder="1">
      <alignment vertical="center"/>
    </xf>
    <xf numFmtId="38" fontId="4" fillId="2" borderId="4" xfId="1" applyNumberFormat="1" applyFont="1" applyFill="1" applyBorder="1">
      <alignment vertical="center"/>
    </xf>
    <xf numFmtId="38" fontId="8" fillId="2" borderId="4" xfId="1" applyNumberFormat="1" applyFont="1" applyFill="1" applyBorder="1">
      <alignment vertical="center"/>
    </xf>
    <xf numFmtId="38" fontId="8" fillId="2" borderId="5" xfId="1" applyNumberFormat="1" applyFont="1" applyFill="1" applyBorder="1">
      <alignment vertical="center"/>
    </xf>
    <xf numFmtId="0" fontId="8" fillId="0" borderId="0" xfId="0" applyFo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CD9E-176E-4AF7-A3B0-0FD5720BECE1}">
  <sheetPr>
    <pageSetUpPr fitToPage="1"/>
  </sheetPr>
  <dimension ref="B2:G20"/>
  <sheetViews>
    <sheetView tabSelected="1" zoomScale="99" zoomScaleNormal="52" workbookViewId="0">
      <selection activeCell="C14" sqref="C14"/>
    </sheetView>
  </sheetViews>
  <sheetFormatPr defaultRowHeight="13.8" x14ac:dyDescent="0.45"/>
  <cols>
    <col min="1" max="1" width="2.796875" style="1" customWidth="1"/>
    <col min="2" max="2" width="8.796875" style="1"/>
    <col min="3" max="3" width="50.69921875" style="7" customWidth="1"/>
    <col min="4" max="4" width="26.5" style="1" customWidth="1"/>
    <col min="5" max="5" width="8.796875" style="1"/>
    <col min="6" max="6" width="10.3984375" style="1" customWidth="1"/>
    <col min="7" max="7" width="48.8984375" style="1" customWidth="1"/>
    <col min="8" max="16384" width="8.796875" style="1"/>
  </cols>
  <sheetData>
    <row r="2" spans="2:7" x14ac:dyDescent="0.45">
      <c r="B2" s="20" t="s">
        <v>38</v>
      </c>
    </row>
    <row r="3" spans="2:7" x14ac:dyDescent="0.45">
      <c r="B3" s="1" t="s">
        <v>14</v>
      </c>
    </row>
    <row r="4" spans="2:7" ht="14.4" thickBot="1" x14ac:dyDescent="0.5"/>
    <row r="5" spans="2:7" ht="28.2" customHeight="1" x14ac:dyDescent="0.45">
      <c r="B5" s="3"/>
      <c r="C5" s="9"/>
      <c r="D5" s="4" t="s">
        <v>31</v>
      </c>
      <c r="E5" s="12"/>
      <c r="F5" s="15">
        <v>100000</v>
      </c>
      <c r="G5" s="7" t="s">
        <v>15</v>
      </c>
    </row>
    <row r="6" spans="2:7" ht="28.2" customHeight="1" x14ac:dyDescent="0.45">
      <c r="B6" s="3"/>
      <c r="C6" s="9"/>
      <c r="D6" s="4" t="s">
        <v>32</v>
      </c>
      <c r="E6" s="12"/>
      <c r="F6" s="16"/>
      <c r="G6" s="7" t="s">
        <v>37</v>
      </c>
    </row>
    <row r="7" spans="2:7" ht="28.2" customHeight="1" x14ac:dyDescent="0.45">
      <c r="B7" s="5"/>
      <c r="C7" s="10"/>
      <c r="D7" s="6" t="s">
        <v>35</v>
      </c>
      <c r="E7" s="13"/>
      <c r="F7" s="17">
        <f>F5+F6</f>
        <v>100000</v>
      </c>
      <c r="G7" s="7" t="s">
        <v>16</v>
      </c>
    </row>
    <row r="8" spans="2:7" ht="28.2" customHeight="1" x14ac:dyDescent="0.45">
      <c r="B8" s="3" t="s">
        <v>0</v>
      </c>
      <c r="C8" s="9" t="s">
        <v>6</v>
      </c>
      <c r="D8" s="3" t="s">
        <v>17</v>
      </c>
      <c r="E8" s="14">
        <v>0.1</v>
      </c>
      <c r="F8" s="16">
        <f>F7*E8</f>
        <v>10000</v>
      </c>
      <c r="G8" s="7" t="s">
        <v>18</v>
      </c>
    </row>
    <row r="9" spans="2:7" ht="28.2" customHeight="1" x14ac:dyDescent="0.45">
      <c r="B9" s="3" t="s">
        <v>1</v>
      </c>
      <c r="C9" s="9" t="s">
        <v>7</v>
      </c>
      <c r="D9" s="3" t="s">
        <v>19</v>
      </c>
      <c r="E9" s="14">
        <v>0.1</v>
      </c>
      <c r="F9" s="16">
        <f>(F7-F8-42500)*E9</f>
        <v>4750</v>
      </c>
      <c r="G9" s="7" t="s">
        <v>20</v>
      </c>
    </row>
    <row r="10" spans="2:7" ht="28.2" customHeight="1" x14ac:dyDescent="0.45">
      <c r="B10" s="3" t="s">
        <v>5</v>
      </c>
      <c r="C10" s="11" t="s">
        <v>10</v>
      </c>
      <c r="D10" s="3" t="s">
        <v>21</v>
      </c>
      <c r="E10" s="14">
        <v>0.01</v>
      </c>
      <c r="F10" s="16">
        <f>F7*E10</f>
        <v>1000</v>
      </c>
      <c r="G10" s="7" t="s">
        <v>22</v>
      </c>
    </row>
    <row r="11" spans="2:7" ht="28.2" customHeight="1" x14ac:dyDescent="0.45">
      <c r="B11" s="3"/>
      <c r="C11" s="11"/>
      <c r="D11" s="3"/>
      <c r="E11" s="14"/>
      <c r="F11" s="16">
        <f>SUM(F8:F10)</f>
        <v>15750</v>
      </c>
      <c r="G11" s="7" t="s">
        <v>23</v>
      </c>
    </row>
    <row r="12" spans="2:7" ht="28.2" customHeight="1" x14ac:dyDescent="0.45">
      <c r="B12" s="5"/>
      <c r="C12" s="10" t="s">
        <v>33</v>
      </c>
      <c r="D12" s="5"/>
      <c r="E12" s="13"/>
      <c r="F12" s="18">
        <f>F7-F11</f>
        <v>84250</v>
      </c>
      <c r="G12" s="7" t="s">
        <v>24</v>
      </c>
    </row>
    <row r="13" spans="2:7" ht="28.2" customHeight="1" x14ac:dyDescent="0.45">
      <c r="B13" s="3" t="s">
        <v>2</v>
      </c>
      <c r="C13" s="9" t="s">
        <v>11</v>
      </c>
      <c r="D13" s="3" t="s">
        <v>25</v>
      </c>
      <c r="E13" s="14">
        <v>3.5000000000000003E-2</v>
      </c>
      <c r="F13" s="16">
        <f>(F7-F8)*E13</f>
        <v>3150.0000000000005</v>
      </c>
      <c r="G13" s="7" t="s">
        <v>26</v>
      </c>
    </row>
    <row r="14" spans="2:7" ht="28.2" customHeight="1" x14ac:dyDescent="0.45">
      <c r="B14" s="3" t="s">
        <v>3</v>
      </c>
      <c r="C14" s="9" t="s">
        <v>8</v>
      </c>
      <c r="D14" s="3" t="s">
        <v>27</v>
      </c>
      <c r="E14" s="14">
        <v>9.5000000000000001E-2</v>
      </c>
      <c r="F14" s="16">
        <f>(F7-F8-F10)*E14-F13</f>
        <v>5305</v>
      </c>
      <c r="G14" s="7" t="s">
        <v>28</v>
      </c>
    </row>
    <row r="15" spans="2:7" ht="28.2" customHeight="1" x14ac:dyDescent="0.45">
      <c r="B15" s="3" t="s">
        <v>4</v>
      </c>
      <c r="C15" s="11" t="s">
        <v>9</v>
      </c>
      <c r="D15" s="3" t="s">
        <v>29</v>
      </c>
      <c r="E15" s="14">
        <v>0.02</v>
      </c>
      <c r="F15" s="16">
        <f>F7*E15</f>
        <v>2000</v>
      </c>
      <c r="G15" s="7"/>
    </row>
    <row r="16" spans="2:7" ht="28.2" customHeight="1" x14ac:dyDescent="0.45">
      <c r="B16" s="3"/>
      <c r="C16" s="9"/>
      <c r="D16" s="3"/>
      <c r="E16" s="12"/>
      <c r="F16" s="16">
        <f>SUM(F13:F15)</f>
        <v>10455</v>
      </c>
      <c r="G16" s="7" t="s">
        <v>30</v>
      </c>
    </row>
    <row r="17" spans="2:7" ht="28.2" customHeight="1" thickBot="1" x14ac:dyDescent="0.5">
      <c r="B17" s="5"/>
      <c r="C17" s="10" t="s">
        <v>34</v>
      </c>
      <c r="D17" s="5"/>
      <c r="E17" s="13"/>
      <c r="F17" s="19">
        <f>F7+F16</f>
        <v>110455</v>
      </c>
      <c r="G17" s="8" t="s">
        <v>36</v>
      </c>
    </row>
    <row r="18" spans="2:7" x14ac:dyDescent="0.45">
      <c r="F18" s="2"/>
    </row>
    <row r="19" spans="2:7" x14ac:dyDescent="0.45">
      <c r="B19" s="1" t="s">
        <v>12</v>
      </c>
    </row>
    <row r="20" spans="2:7" x14ac:dyDescent="0.45">
      <c r="B20" s="1" t="s">
        <v>13</v>
      </c>
    </row>
  </sheetData>
  <phoneticPr fontId="3"/>
  <pageMargins left="0.7" right="0.7" top="0.75" bottom="0.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2020-05-16T18:00:17Z</dcterms:created>
  <dcterms:modified xsi:type="dcterms:W3CDTF">2020-05-16T18:00:29Z</dcterms:modified>
</cp:coreProperties>
</file>